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MONTHLYGR" sheetId="1" r:id="rId1"/>
  </sheets>
  <definedNames>
    <definedName name="_xlnm.Print_Area" localSheetId="0">'MONTHLYGR'!$A$8:$U$67</definedName>
    <definedName name="Print_Area_MI">'MONTHLYGR'!$A$8:$P$74</definedName>
  </definedNames>
  <calcPr fullCalcOnLoad="1"/>
</workbook>
</file>

<file path=xl/sharedStrings.xml><?xml version="1.0" encoding="utf-8"?>
<sst xmlns="http://schemas.openxmlformats.org/spreadsheetml/2006/main" count="50" uniqueCount="36">
  <si>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</si>
  <si>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</si>
  <si>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</si>
  <si>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</si>
  <si>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</si>
  <si>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</si>
  <si>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</si>
  <si>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</si>
  <si>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</si>
  <si>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</si>
  <si>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</si>
  <si>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</si>
  <si>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</si>
  <si>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</si>
  <si>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</si>
  <si>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</si>
  <si>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</si>
  <si>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</si>
  <si>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</si>
  <si>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</si>
  <si>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</si>
  <si>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</si>
  <si>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</si>
  <si>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</si>
  <si>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</si>
  <si>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</si>
  <si>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</si>
  <si>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</si>
  <si>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</si>
  <si>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</si>
  <si>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LYNN DEAN</t>
  </si>
  <si>
    <t>SOURCE:  SAM II</t>
  </si>
  <si>
    <t>ADMINISTRATION DIVISION</t>
  </si>
  <si>
    <t>MONTH ENDED JUNE 30, 2009</t>
  </si>
  <si>
    <t>APRIL TO JUNE</t>
  </si>
  <si>
    <t>DATE PREPARED:  JULY 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</si>
</sst>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[Red]\(0.00\)"/>
    <numFmt numFmtId="166" formatCode="0.00_);\(0.00\)"/>
    <numFmt numFmtId="167" formatCode="mmmm\-yy"/>
    <numFmt numFmtId="168" formatCode="&quot;$&quot;#,##0"/>
  </numFmts>
  <fonts count="42">
    <font>
      <sz val="12"/>
      <name val="Arial"/>
      <family val="0"/>
    </font>
    <font>
      <sz val="10"/>
      <name val="Arial"/>
      <family val="0"/>
    </font>
    <font>
      <b/>
      <sz val="13"/>
      <name val="Arial"/>
      <family val="0"/>
    </font>
    <font>
      <sz val="13"/>
      <name val="Arial"/>
      <family val="0"/>
    </font>
    <font>
      <u val="single"/>
      <sz val="13"/>
      <name val="Arial"/>
      <family val="0"/>
    </font>
    <font>
      <sz val="13"/>
      <name val="Univer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5" fontId="0" fillId="0" borderId="0" xfId="0" applyAlignment="1">
      <alignment/>
    </xf>
    <xf numFmtId="5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5" fontId="2" fillId="33" borderId="0" xfId="0" applyFont="1" applyFill="1" applyAlignment="1">
      <alignment/>
    </xf>
    <xf numFmtId="5" fontId="3" fillId="33" borderId="0" xfId="0" applyFont="1" applyFill="1" applyAlignment="1">
      <alignment/>
    </xf>
    <xf numFmtId="5" fontId="3" fillId="33" borderId="0" xfId="0" applyFont="1" applyFill="1" applyAlignment="1">
      <alignment/>
    </xf>
    <xf numFmtId="5" fontId="2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5" fontId="3" fillId="33" borderId="0" xfId="0" applyFont="1" applyFill="1" applyAlignment="1">
      <alignment horizontal="center"/>
    </xf>
    <xf numFmtId="5" fontId="3" fillId="33" borderId="0" xfId="0" applyFont="1" applyFill="1" applyAlignment="1">
      <alignment horizontal="centerContinuous"/>
    </xf>
    <xf numFmtId="3" fontId="3" fillId="33" borderId="10" xfId="0" applyNumberFormat="1" applyFont="1" applyFill="1" applyBorder="1" applyAlignment="1" applyProtection="1">
      <alignment horizontal="centerContinuous"/>
      <protection/>
    </xf>
    <xf numFmtId="5" fontId="3" fillId="33" borderId="10" xfId="0" applyFont="1" applyFill="1" applyBorder="1" applyAlignment="1" applyProtection="1">
      <alignment horizontal="centerContinuous"/>
      <protection/>
    </xf>
    <xf numFmtId="5" fontId="3" fillId="33" borderId="10" xfId="0" applyFont="1" applyFill="1" applyBorder="1" applyAlignment="1">
      <alignment horizontal="centerContinuous"/>
    </xf>
    <xf numFmtId="3" fontId="4" fillId="33" borderId="0" xfId="0" applyNumberFormat="1" applyFont="1" applyFill="1" applyAlignment="1" applyProtection="1" quotePrefix="1">
      <alignment horizontal="center"/>
      <protection locked="0"/>
    </xf>
    <xf numFmtId="0" fontId="4" fillId="33" borderId="0" xfId="0" applyNumberFormat="1" applyFont="1" applyFill="1" applyAlignment="1">
      <alignment/>
    </xf>
    <xf numFmtId="0" fontId="4" fillId="33" borderId="0" xfId="44" applyNumberFormat="1" applyFont="1" applyFill="1" applyAlignment="1" applyProtection="1">
      <alignment horizontal="center"/>
      <protection locked="0"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 applyProtection="1">
      <alignment horizontal="center"/>
      <protection locked="0"/>
    </xf>
    <xf numFmtId="0" fontId="3" fillId="33" borderId="0" xfId="0" applyNumberFormat="1" applyFont="1" applyFill="1" applyAlignment="1" applyProtection="1">
      <alignment/>
      <protection/>
    </xf>
    <xf numFmtId="5" fontId="4" fillId="33" borderId="0" xfId="0" applyFont="1" applyFill="1" applyAlignment="1">
      <alignment horizontal="center"/>
    </xf>
    <xf numFmtId="5" fontId="4" fillId="33" borderId="0" xfId="0" applyFont="1" applyFill="1" applyAlignment="1">
      <alignment/>
    </xf>
    <xf numFmtId="5" fontId="3" fillId="33" borderId="0" xfId="0" applyFont="1" applyFill="1" applyAlignment="1" applyProtection="1">
      <alignment/>
      <protection/>
    </xf>
    <xf numFmtId="5" fontId="3" fillId="33" borderId="0" xfId="0" applyFont="1" applyFill="1" applyAlignment="1">
      <alignment/>
    </xf>
    <xf numFmtId="168" fontId="3" fillId="33" borderId="0" xfId="0" applyNumberFormat="1" applyFont="1" applyFill="1" applyAlignment="1" applyProtection="1">
      <alignment/>
      <protection/>
    </xf>
    <xf numFmtId="5" fontId="3" fillId="33" borderId="0" xfId="0" applyNumberFormat="1" applyFont="1" applyFill="1" applyAlignment="1">
      <alignment/>
    </xf>
    <xf numFmtId="42" fontId="3" fillId="33" borderId="0" xfId="0" applyNumberFormat="1" applyFont="1" applyFill="1" applyAlignment="1" applyProtection="1">
      <alignment/>
      <protection/>
    </xf>
    <xf numFmtId="39" fontId="3" fillId="33" borderId="0" xfId="0" applyNumberFormat="1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 locked="0"/>
    </xf>
    <xf numFmtId="5" fontId="3" fillId="33" borderId="0" xfId="0" applyFont="1" applyFill="1" applyBorder="1" applyAlignment="1">
      <alignment/>
    </xf>
    <xf numFmtId="37" fontId="3" fillId="33" borderId="0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 locked="0"/>
    </xf>
    <xf numFmtId="5" fontId="3" fillId="33" borderId="0" xfId="0" applyFont="1" applyFill="1" applyBorder="1" applyAlignment="1">
      <alignment/>
    </xf>
    <xf numFmtId="5" fontId="4" fillId="33" borderId="0" xfId="0" applyFont="1" applyFill="1" applyBorder="1" applyAlignment="1">
      <alignment/>
    </xf>
    <xf numFmtId="39" fontId="3" fillId="33" borderId="11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>
      <alignment/>
    </xf>
    <xf numFmtId="37" fontId="3" fillId="33" borderId="12" xfId="0" applyNumberFormat="1" applyFont="1" applyFill="1" applyBorder="1" applyAlignment="1">
      <alignment/>
    </xf>
    <xf numFmtId="39" fontId="3" fillId="33" borderId="0" xfId="0" applyNumberFormat="1" applyFont="1" applyFill="1" applyBorder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5" fontId="2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5" fontId="2" fillId="33" borderId="0" xfId="0" applyFont="1" applyFill="1" applyAlignment="1">
      <alignment horizontal="left"/>
    </xf>
    <xf numFmtId="5" fontId="3" fillId="33" borderId="11" xfId="0" applyNumberFormat="1" applyFont="1" applyFill="1" applyBorder="1" applyAlignment="1" applyProtection="1">
      <alignment/>
      <protection/>
    </xf>
    <xf numFmtId="5" fontId="3" fillId="33" borderId="0" xfId="0" applyNumberFormat="1" applyFont="1" applyFill="1" applyBorder="1" applyAlignment="1">
      <alignment/>
    </xf>
    <xf numFmtId="5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5" fontId="3" fillId="33" borderId="13" xfId="0" applyNumberFormat="1" applyFont="1" applyFill="1" applyBorder="1" applyAlignment="1">
      <alignment/>
    </xf>
    <xf numFmtId="39" fontId="3" fillId="33" borderId="13" xfId="0" applyNumberFormat="1" applyFont="1" applyFill="1" applyBorder="1" applyAlignment="1" applyProtection="1">
      <alignment/>
      <protection/>
    </xf>
    <xf numFmtId="5" fontId="3" fillId="33" borderId="0" xfId="0" applyFont="1" applyFill="1" applyAlignment="1" applyProtection="1">
      <alignment/>
      <protection locked="0"/>
    </xf>
    <xf numFmtId="5" fontId="3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5" fontId="5" fillId="33" borderId="0" xfId="0" applyFont="1" applyFill="1" applyAlignment="1">
      <alignment/>
    </xf>
    <xf numFmtId="5" fontId="3" fillId="33" borderId="10" xfId="0" applyFont="1" applyFill="1" applyBorder="1" applyAlignment="1" applyProtection="1">
      <alignment horizontal="center"/>
      <protection locked="0"/>
    </xf>
    <xf numFmtId="5" fontId="0" fillId="33" borderId="10" xfId="0" applyFill="1" applyBorder="1" applyAlignment="1" applyProtection="1">
      <alignment horizontal="center"/>
      <protection locked="0"/>
    </xf>
    <xf numFmtId="5" fontId="2" fillId="33" borderId="0" xfId="0" applyFont="1" applyFill="1" applyAlignment="1">
      <alignment horizontal="center"/>
    </xf>
    <xf numFmtId="5" fontId="0" fillId="33" borderId="0" xfId="0" applyFill="1" applyAlignment="1">
      <alignment horizontal="center"/>
    </xf>
    <xf numFmtId="5" fontId="2" fillId="33" borderId="0" xfId="0" applyFont="1" applyFill="1" applyAlignment="1" applyProtection="1">
      <alignment horizontal="center"/>
      <protection locked="0"/>
    </xf>
    <xf numFmtId="5" fontId="0" fillId="33" borderId="0" xfId="0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8:U80"/>
  <sheetViews>
    <sheetView showGridLines="0" tabSelected="1" zoomScalePageLayoutView="0" workbookViewId="0" topLeftCell="A9">
      <selection activeCell="A12" sqref="A12:U12"/>
    </sheetView>
  </sheetViews>
  <sheetFormatPr defaultColWidth="11.4453125" defaultRowHeight="15"/>
  <cols>
    <col min="1" max="1" width="34.77734375" style="4" customWidth="1"/>
    <col min="2" max="2" width="16.10546875" style="7" bestFit="1" customWidth="1"/>
    <col min="3" max="3" width="2.6640625" style="4" customWidth="1"/>
    <col min="4" max="4" width="14.99609375" style="4" customWidth="1"/>
    <col min="5" max="5" width="1.77734375" style="4" customWidth="1"/>
    <col min="6" max="6" width="14.5546875" style="4" customWidth="1"/>
    <col min="7" max="8" width="2.6640625" style="4" customWidth="1"/>
    <col min="9" max="9" width="15.6640625" style="4" customWidth="1"/>
    <col min="10" max="10" width="2.6640625" style="4" customWidth="1"/>
    <col min="11" max="11" width="15.6640625" style="4" customWidth="1"/>
    <col min="12" max="12" width="2.6640625" style="4" customWidth="1"/>
    <col min="13" max="13" width="11.6640625" style="4" customWidth="1"/>
    <col min="14" max="14" width="2.6640625" style="4" customWidth="1"/>
    <col min="15" max="15" width="1.2265625" style="4" customWidth="1"/>
    <col min="16" max="16" width="16.10546875" style="4" bestFit="1" customWidth="1"/>
    <col min="17" max="17" width="2.6640625" style="4" customWidth="1"/>
    <col min="18" max="18" width="15.5546875" style="4" customWidth="1"/>
    <col min="19" max="19" width="1.77734375" style="4" customWidth="1"/>
    <col min="20" max="20" width="13.88671875" style="4" customWidth="1"/>
    <col min="21" max="21" width="3.3359375" style="4" customWidth="1"/>
    <col min="22" max="16384" width="11.4453125" style="4" customWidth="1"/>
  </cols>
  <sheetData>
    <row r="8" spans="1:9" ht="16.5">
      <c r="A8" s="1"/>
      <c r="B8" s="2"/>
      <c r="C8" s="3"/>
      <c r="D8" s="3"/>
      <c r="E8" s="3"/>
      <c r="F8" s="3"/>
      <c r="G8" s="3"/>
      <c r="H8" s="3"/>
      <c r="I8" s="3"/>
    </row>
    <row r="9" spans="1:21" s="5" customFormat="1" ht="16.5">
      <c r="A9" s="64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5" customFormat="1" ht="16.5">
      <c r="A10" s="64" t="s">
        <v>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s="5" customFormat="1" ht="16.5">
      <c r="A11" s="64" t="s">
        <v>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s="5" customFormat="1" ht="16.5">
      <c r="A12" s="64" t="s">
        <v>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s="5" customFormat="1" ht="16.5">
      <c r="A13" s="66" t="s">
        <v>33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9" ht="16.5">
      <c r="A14" s="3"/>
      <c r="B14" s="2"/>
      <c r="C14" s="3"/>
      <c r="D14" s="6" t="s">
        <v>3</v>
      </c>
      <c r="E14" s="3"/>
      <c r="F14" s="3"/>
      <c r="G14" s="3"/>
      <c r="H14" s="3"/>
      <c r="I14" s="3"/>
    </row>
    <row r="16" spans="6:20" ht="16.5">
      <c r="F16" s="8" t="s">
        <v>4</v>
      </c>
      <c r="I16" s="9" t="s">
        <v>5</v>
      </c>
      <c r="J16" s="9"/>
      <c r="K16" s="9"/>
      <c r="M16" s="8" t="s">
        <v>4</v>
      </c>
      <c r="P16" s="9" t="s">
        <v>21</v>
      </c>
      <c r="Q16" s="9"/>
      <c r="R16" s="9"/>
      <c r="T16" s="8" t="s">
        <v>4</v>
      </c>
    </row>
    <row r="17" spans="2:20" ht="16.5">
      <c r="B17" s="10" t="s">
        <v>6</v>
      </c>
      <c r="C17" s="11"/>
      <c r="D17" s="11"/>
      <c r="F17" s="8" t="s">
        <v>7</v>
      </c>
      <c r="I17" s="12" t="s">
        <v>8</v>
      </c>
      <c r="J17" s="12"/>
      <c r="K17" s="12"/>
      <c r="M17" s="8" t="s">
        <v>7</v>
      </c>
      <c r="P17" s="62" t="s">
        <v>34</v>
      </c>
      <c r="Q17" s="63"/>
      <c r="R17" s="63"/>
      <c r="T17" s="8" t="s">
        <v>7</v>
      </c>
    </row>
    <row r="18" spans="2:20" ht="16.5">
      <c r="B18" s="13">
        <v>2009</v>
      </c>
      <c r="C18" s="14"/>
      <c r="D18" s="15">
        <v>2008</v>
      </c>
      <c r="E18" s="16"/>
      <c r="F18" s="17" t="s">
        <v>9</v>
      </c>
      <c r="G18" s="16"/>
      <c r="H18" s="16"/>
      <c r="I18" s="18">
        <v>2009</v>
      </c>
      <c r="J18" s="19"/>
      <c r="K18" s="18">
        <v>2008</v>
      </c>
      <c r="M18" s="20" t="s">
        <v>9</v>
      </c>
      <c r="P18" s="18">
        <v>2009</v>
      </c>
      <c r="Q18" s="16"/>
      <c r="R18" s="18">
        <v>2008</v>
      </c>
      <c r="T18" s="20" t="s">
        <v>9</v>
      </c>
    </row>
    <row r="19" spans="4:10" ht="16.5">
      <c r="D19" s="21"/>
      <c r="J19" s="22"/>
    </row>
    <row r="20" spans="1:21" ht="15" customHeight="1">
      <c r="A20" s="23" t="s">
        <v>10</v>
      </c>
      <c r="B20" s="24">
        <v>175193590.07</v>
      </c>
      <c r="C20" s="25"/>
      <c r="D20" s="26">
        <v>173632065</v>
      </c>
      <c r="E20" s="23"/>
      <c r="F20" s="27">
        <f>(B20-D20)/D20*100</f>
        <v>0.8993298962377674</v>
      </c>
      <c r="G20" s="23" t="s">
        <v>11</v>
      </c>
      <c r="H20" s="23"/>
      <c r="I20" s="28">
        <v>1883719016.01</v>
      </c>
      <c r="J20" s="28"/>
      <c r="K20" s="29">
        <v>2000469768</v>
      </c>
      <c r="L20" s="23"/>
      <c r="M20" s="27">
        <f>(+I20-K20)/K20*100</f>
        <v>-5.83616677730268</v>
      </c>
      <c r="N20" s="23" t="s">
        <v>11</v>
      </c>
      <c r="O20" s="23"/>
      <c r="P20" s="24">
        <v>449371196.36</v>
      </c>
      <c r="Q20" s="25"/>
      <c r="R20" s="24">
        <v>496567994</v>
      </c>
      <c r="S20" s="23"/>
      <c r="T20" s="27">
        <f>(+P20-R20)/R20*100</f>
        <v>-9.504599211039764</v>
      </c>
      <c r="U20" s="23" t="s">
        <v>11</v>
      </c>
    </row>
    <row r="21" spans="1:21" ht="15" customHeight="1">
      <c r="A21" s="23"/>
      <c r="B21" s="30"/>
      <c r="C21" s="31"/>
      <c r="D21" s="32"/>
      <c r="E21" s="23"/>
      <c r="F21" s="27"/>
      <c r="G21" s="23"/>
      <c r="H21" s="23"/>
      <c r="I21" s="32"/>
      <c r="J21" s="32"/>
      <c r="K21" s="33"/>
      <c r="L21" s="23"/>
      <c r="M21" s="27"/>
      <c r="N21" s="23"/>
      <c r="O21" s="23"/>
      <c r="P21" s="24"/>
      <c r="Q21" s="31"/>
      <c r="R21" s="24"/>
      <c r="S21" s="23"/>
      <c r="T21" s="23"/>
      <c r="U21" s="23"/>
    </row>
    <row r="22" spans="1:21" ht="13.5" customHeight="1">
      <c r="A22" s="23" t="s">
        <v>12</v>
      </c>
      <c r="B22" s="30">
        <v>455688575.72</v>
      </c>
      <c r="C22" s="31"/>
      <c r="D22" s="32">
        <v>544927052</v>
      </c>
      <c r="E22" s="23"/>
      <c r="F22" s="27">
        <f>(+B22-D22)/D22*100</f>
        <v>-16.376224295063988</v>
      </c>
      <c r="G22" s="23"/>
      <c r="H22" s="23"/>
      <c r="I22" s="32">
        <v>5935194859.77</v>
      </c>
      <c r="J22" s="32"/>
      <c r="K22" s="33">
        <v>6110159127</v>
      </c>
      <c r="L22" s="23"/>
      <c r="M22" s="27">
        <f>(+I22-K22)/K22*100</f>
        <v>-2.8634977190177446</v>
      </c>
      <c r="N22" s="23"/>
      <c r="O22" s="23"/>
      <c r="P22" s="30">
        <v>1786971254.03</v>
      </c>
      <c r="Q22" s="31"/>
      <c r="R22" s="30">
        <v>2050104804</v>
      </c>
      <c r="S22" s="23"/>
      <c r="T22" s="27">
        <f>(+P22-R22)/R22*100</f>
        <v>-12.835126743598424</v>
      </c>
      <c r="U22" s="23"/>
    </row>
    <row r="23" spans="1:21" ht="15" customHeight="1">
      <c r="A23" s="23"/>
      <c r="B23" s="30"/>
      <c r="C23" s="31"/>
      <c r="D23" s="32"/>
      <c r="E23" s="23"/>
      <c r="F23" s="27"/>
      <c r="G23" s="23"/>
      <c r="H23" s="23"/>
      <c r="I23" s="32"/>
      <c r="J23" s="32"/>
      <c r="K23" s="33"/>
      <c r="L23" s="23"/>
      <c r="M23" s="27"/>
      <c r="N23" s="23"/>
      <c r="O23" s="23"/>
      <c r="P23" s="30"/>
      <c r="Q23" s="31"/>
      <c r="R23" s="30"/>
      <c r="S23" s="23"/>
      <c r="T23" s="23"/>
      <c r="U23" s="23"/>
    </row>
    <row r="24" spans="1:21" ht="13.5" customHeight="1">
      <c r="A24" s="23" t="s">
        <v>24</v>
      </c>
      <c r="B24" s="30">
        <v>74546406.39</v>
      </c>
      <c r="C24" s="31"/>
      <c r="D24" s="32">
        <v>90540799</v>
      </c>
      <c r="E24" s="23"/>
      <c r="F24" s="27">
        <f>(+B24-D24)/D24*100</f>
        <v>-17.665398126208274</v>
      </c>
      <c r="G24" s="23"/>
      <c r="H24" s="23"/>
      <c r="I24" s="32">
        <v>528279599.08</v>
      </c>
      <c r="J24" s="32"/>
      <c r="K24" s="33">
        <v>613499479</v>
      </c>
      <c r="L24" s="23"/>
      <c r="M24" s="27">
        <f>(+I24-K24)/K24*100</f>
        <v>-13.890782769515605</v>
      </c>
      <c r="N24" s="23"/>
      <c r="O24" s="23"/>
      <c r="P24" s="30">
        <v>178546518.46</v>
      </c>
      <c r="Q24" s="31"/>
      <c r="R24" s="30">
        <v>225278984</v>
      </c>
      <c r="S24" s="23"/>
      <c r="T24" s="27">
        <f>(+P24-R24)/R24*100</f>
        <v>-20.744263273133363</v>
      </c>
      <c r="U24" s="23"/>
    </row>
    <row r="25" spans="1:21" ht="15" customHeight="1">
      <c r="A25" s="23"/>
      <c r="B25" s="30"/>
      <c r="C25" s="31"/>
      <c r="D25" s="32"/>
      <c r="E25" s="23"/>
      <c r="F25" s="27"/>
      <c r="G25" s="23"/>
      <c r="H25" s="23"/>
      <c r="I25" s="32"/>
      <c r="J25" s="32"/>
      <c r="K25" s="33"/>
      <c r="L25" s="23"/>
      <c r="M25" s="27"/>
      <c r="N25" s="23"/>
      <c r="O25" s="23"/>
      <c r="P25" s="30"/>
      <c r="Q25" s="31"/>
      <c r="R25" s="30"/>
      <c r="S25" s="23"/>
      <c r="T25" s="23"/>
      <c r="U25" s="23"/>
    </row>
    <row r="26" spans="1:21" ht="15" customHeight="1">
      <c r="A26" s="23" t="s">
        <v>16</v>
      </c>
      <c r="B26" s="32">
        <v>58672145.74</v>
      </c>
      <c r="C26" s="31"/>
      <c r="D26" s="32">
        <v>56367352</v>
      </c>
      <c r="E26" s="23"/>
      <c r="F26" s="27">
        <f>(+B26-D26)/D26*100</f>
        <v>4.088880634307608</v>
      </c>
      <c r="G26" s="23"/>
      <c r="H26" s="23"/>
      <c r="I26" s="32">
        <v>203801148.98</v>
      </c>
      <c r="J26" s="32"/>
      <c r="K26" s="33">
        <v>209633065</v>
      </c>
      <c r="L26" s="23"/>
      <c r="M26" s="27">
        <f>(+I26-K26)/K26*100</f>
        <v>-2.7819638185417035</v>
      </c>
      <c r="N26" s="23"/>
      <c r="O26" s="23"/>
      <c r="P26" s="30">
        <v>71624652.89</v>
      </c>
      <c r="Q26" s="31"/>
      <c r="R26" s="30">
        <v>83891804</v>
      </c>
      <c r="S26" s="23"/>
      <c r="T26" s="27">
        <f>(+P26-R26)/R26*100</f>
        <v>-14.622585908392194</v>
      </c>
      <c r="U26" s="23"/>
    </row>
    <row r="27" spans="1:21" ht="15" customHeight="1">
      <c r="A27" s="23"/>
      <c r="B27" s="30"/>
      <c r="C27" s="31"/>
      <c r="D27" s="32"/>
      <c r="E27" s="23"/>
      <c r="F27" s="27"/>
      <c r="G27" s="23"/>
      <c r="H27" s="23"/>
      <c r="I27" s="32"/>
      <c r="J27" s="32"/>
      <c r="K27" s="33"/>
      <c r="L27" s="23"/>
      <c r="M27" s="27"/>
      <c r="N27" s="23"/>
      <c r="O27" s="23"/>
      <c r="P27" s="30"/>
      <c r="Q27" s="31"/>
      <c r="R27" s="30"/>
      <c r="S27" s="23"/>
      <c r="T27" s="23"/>
      <c r="U27" s="23"/>
    </row>
    <row r="28" spans="1:21" ht="13.5" customHeight="1">
      <c r="A28" s="23" t="s">
        <v>14</v>
      </c>
      <c r="B28" s="30">
        <v>3162467.02</v>
      </c>
      <c r="C28" s="31"/>
      <c r="D28" s="32">
        <v>2690964</v>
      </c>
      <c r="E28" s="23"/>
      <c r="F28" s="27">
        <f>(+B28-D28)/D28*100</f>
        <v>17.52171415150853</v>
      </c>
      <c r="G28" s="23"/>
      <c r="H28" s="23"/>
      <c r="I28" s="32">
        <v>26892668.02</v>
      </c>
      <c r="J28" s="32"/>
      <c r="K28" s="33">
        <v>26128940</v>
      </c>
      <c r="L28" s="23"/>
      <c r="M28" s="27">
        <f>(+I28-K28)/K28*100</f>
        <v>2.9229200266065116</v>
      </c>
      <c r="N28" s="23"/>
      <c r="O28" s="23"/>
      <c r="P28" s="30">
        <v>10009253.08</v>
      </c>
      <c r="Q28" s="31"/>
      <c r="R28" s="30">
        <v>9310783</v>
      </c>
      <c r="S28" s="23"/>
      <c r="T28" s="27">
        <f>(+P28-R28)/R28*100</f>
        <v>7.501732990662548</v>
      </c>
      <c r="U28" s="23"/>
    </row>
    <row r="29" spans="1:21" ht="14.25" customHeight="1">
      <c r="A29" s="23"/>
      <c r="B29" s="30"/>
      <c r="C29" s="31"/>
      <c r="D29" s="32"/>
      <c r="E29" s="23"/>
      <c r="F29" s="27"/>
      <c r="G29" s="23"/>
      <c r="H29" s="23"/>
      <c r="I29" s="32"/>
      <c r="J29" s="32"/>
      <c r="K29" s="33"/>
      <c r="L29" s="23"/>
      <c r="M29" s="27"/>
      <c r="N29" s="23"/>
      <c r="O29" s="23"/>
      <c r="P29" s="30"/>
      <c r="Q29" s="31"/>
      <c r="R29" s="30"/>
      <c r="S29" s="23"/>
      <c r="T29" s="27"/>
      <c r="U29" s="23"/>
    </row>
    <row r="30" spans="1:21" ht="13.5" customHeight="1">
      <c r="A30" s="23" t="s">
        <v>15</v>
      </c>
      <c r="B30" s="30">
        <v>795811.27</v>
      </c>
      <c r="C30" s="31"/>
      <c r="D30" s="32">
        <v>784690</v>
      </c>
      <c r="E30" s="23"/>
      <c r="F30" s="27">
        <f>(+B30-D30)/D30*100</f>
        <v>1.4172819839681936</v>
      </c>
      <c r="G30" s="23"/>
      <c r="H30" s="23"/>
      <c r="I30" s="32">
        <v>8849672.27</v>
      </c>
      <c r="J30" s="32"/>
      <c r="K30" s="33">
        <v>8476533</v>
      </c>
      <c r="L30" s="23"/>
      <c r="M30" s="27">
        <f>(+I30-K30)/K30*100</f>
        <v>4.402026984381463</v>
      </c>
      <c r="N30" s="23"/>
      <c r="O30" s="23"/>
      <c r="P30" s="30">
        <v>2243071.05</v>
      </c>
      <c r="Q30" s="31"/>
      <c r="R30" s="30">
        <v>2236637</v>
      </c>
      <c r="S30" s="23"/>
      <c r="T30" s="27">
        <f>(+P30-R30)/R30*100</f>
        <v>0.28766625965678894</v>
      </c>
      <c r="U30" s="23"/>
    </row>
    <row r="31" spans="1:21" ht="15" customHeight="1">
      <c r="A31" s="23"/>
      <c r="B31" s="30"/>
      <c r="C31" s="31"/>
      <c r="D31" s="32"/>
      <c r="E31" s="23"/>
      <c r="F31" s="27"/>
      <c r="G31" s="23"/>
      <c r="H31" s="23"/>
      <c r="I31" s="32"/>
      <c r="J31" s="32"/>
      <c r="K31" s="33"/>
      <c r="L31" s="23"/>
      <c r="M31" s="27"/>
      <c r="N31" s="23"/>
      <c r="O31" s="23"/>
      <c r="P31" s="30"/>
      <c r="Q31" s="31"/>
      <c r="R31" s="30"/>
      <c r="S31" s="23"/>
      <c r="T31" s="23"/>
      <c r="U31" s="23"/>
    </row>
    <row r="32" spans="1:21" ht="13.5" customHeight="1">
      <c r="A32" s="23" t="s">
        <v>17</v>
      </c>
      <c r="B32" s="30">
        <v>674339.31</v>
      </c>
      <c r="C32" s="31"/>
      <c r="D32" s="32">
        <v>2485067</v>
      </c>
      <c r="E32" s="23"/>
      <c r="F32" s="27">
        <f>(+B32-D32)/D32*100</f>
        <v>-72.86434088095008</v>
      </c>
      <c r="G32" s="23"/>
      <c r="H32" s="23"/>
      <c r="I32" s="32">
        <v>3068343.08</v>
      </c>
      <c r="J32" s="32"/>
      <c r="K32" s="33">
        <v>3451099</v>
      </c>
      <c r="L32" s="23"/>
      <c r="M32" s="27">
        <f>(+I32-K32)/K32*100</f>
        <v>-11.090841497157859</v>
      </c>
      <c r="N32" s="23"/>
      <c r="O32" s="23"/>
      <c r="P32" s="30">
        <v>751186.38</v>
      </c>
      <c r="Q32" s="31"/>
      <c r="R32" s="30">
        <v>2662280</v>
      </c>
      <c r="S32" s="23"/>
      <c r="T32" s="27">
        <f>(+P32-R32)/R32*100</f>
        <v>-71.78409558724101</v>
      </c>
      <c r="U32" s="23"/>
    </row>
    <row r="33" spans="1:21" ht="15" customHeight="1">
      <c r="A33" s="23"/>
      <c r="B33" s="30"/>
      <c r="C33" s="31"/>
      <c r="D33" s="32"/>
      <c r="E33" s="23"/>
      <c r="F33" s="27"/>
      <c r="G33" s="23"/>
      <c r="H33" s="23"/>
      <c r="I33" s="32"/>
      <c r="J33" s="32"/>
      <c r="K33" s="33"/>
      <c r="L33" s="23"/>
      <c r="M33" s="27"/>
      <c r="N33" s="23"/>
      <c r="O33" s="23"/>
      <c r="P33" s="30"/>
      <c r="Q33" s="31"/>
      <c r="R33" s="30"/>
      <c r="S33" s="23"/>
      <c r="T33" s="23"/>
      <c r="U33" s="23"/>
    </row>
    <row r="34" spans="1:21" s="38" customFormat="1" ht="13.5" customHeight="1">
      <c r="A34" s="34" t="s">
        <v>18</v>
      </c>
      <c r="B34" s="32">
        <v>134724.41</v>
      </c>
      <c r="C34" s="35"/>
      <c r="D34" s="32">
        <v>48</v>
      </c>
      <c r="E34" s="34"/>
      <c r="F34" s="27">
        <f>(+B34-D34)/D34*100</f>
        <v>280575.8541666667</v>
      </c>
      <c r="G34" s="34"/>
      <c r="H34" s="34"/>
      <c r="I34" s="36">
        <v>47498790.72</v>
      </c>
      <c r="J34" s="36"/>
      <c r="K34" s="37">
        <v>89226</v>
      </c>
      <c r="L34" s="34"/>
      <c r="M34" s="27">
        <f>(+I34-K34)/K34*100</f>
        <v>53134.248671911766</v>
      </c>
      <c r="N34" s="34"/>
      <c r="O34" s="34"/>
      <c r="P34" s="32">
        <v>12135941.8</v>
      </c>
      <c r="Q34" s="35"/>
      <c r="R34" s="32">
        <v>136</v>
      </c>
      <c r="S34" s="34"/>
      <c r="T34" s="27">
        <f>(+P34-R34)/R34*100</f>
        <v>8923386.61764706</v>
      </c>
      <c r="U34" s="34"/>
    </row>
    <row r="35" spans="1:21" ht="15" customHeight="1">
      <c r="A35" s="23"/>
      <c r="B35" s="30"/>
      <c r="C35" s="31"/>
      <c r="D35" s="32"/>
      <c r="E35" s="23"/>
      <c r="F35" s="27"/>
      <c r="G35" s="23"/>
      <c r="H35" s="23"/>
      <c r="I35" s="32"/>
      <c r="J35" s="32"/>
      <c r="K35" s="33"/>
      <c r="L35" s="23"/>
      <c r="M35" s="27"/>
      <c r="N35" s="23"/>
      <c r="O35" s="23"/>
      <c r="P35" s="30"/>
      <c r="Q35" s="31"/>
      <c r="R35" s="30"/>
      <c r="S35" s="23"/>
      <c r="T35" s="23"/>
      <c r="U35" s="23"/>
    </row>
    <row r="36" spans="1:21" ht="13.5" customHeight="1">
      <c r="A36" s="23" t="s">
        <v>13</v>
      </c>
      <c r="B36" s="30">
        <v>1735520.95</v>
      </c>
      <c r="C36" s="31"/>
      <c r="D36" s="32">
        <v>3601234</v>
      </c>
      <c r="E36" s="23"/>
      <c r="F36" s="27">
        <f>(+B36-D36)/D36*100</f>
        <v>-51.80760400462731</v>
      </c>
      <c r="G36" s="23"/>
      <c r="H36" s="23"/>
      <c r="I36" s="32">
        <v>32685824.76</v>
      </c>
      <c r="J36" s="32"/>
      <c r="K36" s="33">
        <v>63648043</v>
      </c>
      <c r="L36" s="23"/>
      <c r="M36" s="27">
        <f>(+I36-K36)/K36*100</f>
        <v>-48.645986240299635</v>
      </c>
      <c r="N36" s="23"/>
      <c r="O36" s="23"/>
      <c r="P36" s="30">
        <v>4457251.52</v>
      </c>
      <c r="Q36" s="31"/>
      <c r="R36" s="30">
        <v>12656656</v>
      </c>
      <c r="S36" s="23"/>
      <c r="T36" s="27">
        <f>(+P36-R36)/R36*100</f>
        <v>-64.7833399280189</v>
      </c>
      <c r="U36" s="23"/>
    </row>
    <row r="37" spans="1:21" ht="15" customHeight="1">
      <c r="A37" s="23"/>
      <c r="B37" s="30"/>
      <c r="C37" s="31"/>
      <c r="D37" s="32"/>
      <c r="E37" s="23"/>
      <c r="F37" s="27"/>
      <c r="G37" s="23"/>
      <c r="H37" s="23"/>
      <c r="I37" s="32"/>
      <c r="J37" s="32"/>
      <c r="K37" s="33"/>
      <c r="L37" s="23"/>
      <c r="M37" s="27"/>
      <c r="N37" s="23"/>
      <c r="O37" s="23"/>
      <c r="P37" s="30"/>
      <c r="Q37" s="31"/>
      <c r="R37" s="30"/>
      <c r="S37" s="23"/>
      <c r="T37" s="23"/>
      <c r="U37" s="23"/>
    </row>
    <row r="38" spans="1:21" s="38" customFormat="1" ht="13.5" customHeight="1">
      <c r="A38" s="34" t="s">
        <v>23</v>
      </c>
      <c r="B38" s="30">
        <v>6065962.07</v>
      </c>
      <c r="C38" s="35"/>
      <c r="D38" s="32">
        <v>5801136</v>
      </c>
      <c r="E38" s="34"/>
      <c r="F38" s="27">
        <f>(+B38-D38)/D38*100</f>
        <v>4.565072599573606</v>
      </c>
      <c r="G38" s="34"/>
      <c r="H38" s="34"/>
      <c r="I38" s="36">
        <v>73007290.31</v>
      </c>
      <c r="J38" s="36"/>
      <c r="K38" s="37">
        <v>74515771</v>
      </c>
      <c r="L38" s="34"/>
      <c r="M38" s="27">
        <f>(+I38-K38)/K38*100</f>
        <v>-2.0243777521942268</v>
      </c>
      <c r="N38" s="34"/>
      <c r="O38" s="34"/>
      <c r="P38" s="30">
        <v>16539125.01</v>
      </c>
      <c r="Q38" s="35"/>
      <c r="R38" s="30">
        <v>16545603</v>
      </c>
      <c r="S38" s="34"/>
      <c r="T38" s="27">
        <f>(+P38-R38)/R38*100</f>
        <v>-0.03915233551778212</v>
      </c>
      <c r="U38" s="34"/>
    </row>
    <row r="39" spans="1:21" ht="15" customHeight="1">
      <c r="A39" s="23"/>
      <c r="B39" s="30"/>
      <c r="C39" s="31"/>
      <c r="D39" s="32"/>
      <c r="E39" s="23"/>
      <c r="F39" s="27"/>
      <c r="G39" s="23"/>
      <c r="H39" s="23"/>
      <c r="I39" s="32"/>
      <c r="J39" s="32"/>
      <c r="K39" s="33"/>
      <c r="L39" s="23"/>
      <c r="M39" s="27"/>
      <c r="N39" s="23"/>
      <c r="O39" s="23"/>
      <c r="P39" s="30"/>
      <c r="Q39" s="31"/>
      <c r="R39" s="30"/>
      <c r="S39" s="23"/>
      <c r="T39" s="23"/>
      <c r="U39" s="23"/>
    </row>
    <row r="40" spans="1:21" ht="13.5" customHeight="1">
      <c r="A40" s="23" t="s">
        <v>22</v>
      </c>
      <c r="B40" s="30">
        <v>9681343.82</v>
      </c>
      <c r="C40" s="31"/>
      <c r="D40" s="32">
        <v>9883957</v>
      </c>
      <c r="E40" s="23"/>
      <c r="F40" s="27">
        <f>(+B40-D40)/D40*100</f>
        <v>-2.049919682977169</v>
      </c>
      <c r="G40" s="23"/>
      <c r="H40" s="23"/>
      <c r="I40" s="32">
        <v>94674933.45</v>
      </c>
      <c r="J40" s="32"/>
      <c r="K40" s="33">
        <v>86949927</v>
      </c>
      <c r="L40" s="23"/>
      <c r="M40" s="27">
        <f>(+I40-K40)/K40*100</f>
        <v>8.884431208320628</v>
      </c>
      <c r="N40" s="23"/>
      <c r="O40" s="23"/>
      <c r="P40" s="30">
        <v>29220069.55</v>
      </c>
      <c r="Q40" s="31"/>
      <c r="R40" s="30">
        <v>26263468</v>
      </c>
      <c r="S40" s="23"/>
      <c r="T40" s="27">
        <f>(+P40-R40)/R40*100</f>
        <v>11.257468168331771</v>
      </c>
      <c r="U40" s="23"/>
    </row>
    <row r="41" spans="1:21" ht="15" customHeight="1">
      <c r="A41" s="23"/>
      <c r="B41" s="30"/>
      <c r="C41" s="31"/>
      <c r="D41" s="32"/>
      <c r="E41" s="23"/>
      <c r="F41" s="27"/>
      <c r="G41" s="23"/>
      <c r="H41" s="23"/>
      <c r="I41" s="32"/>
      <c r="J41" s="32"/>
      <c r="K41" s="33"/>
      <c r="L41" s="23"/>
      <c r="M41" s="27"/>
      <c r="N41" s="23"/>
      <c r="O41" s="23"/>
      <c r="P41" s="30"/>
      <c r="Q41" s="31"/>
      <c r="R41" s="30"/>
      <c r="S41" s="23"/>
      <c r="T41" s="23"/>
      <c r="U41" s="23"/>
    </row>
    <row r="42" spans="1:21" s="38" customFormat="1" ht="13.5" customHeight="1">
      <c r="A42" s="34" t="s">
        <v>19</v>
      </c>
      <c r="B42" s="30">
        <v>1506399.02</v>
      </c>
      <c r="C42" s="35"/>
      <c r="D42" s="32">
        <v>1054573</v>
      </c>
      <c r="E42" s="34"/>
      <c r="F42" s="27">
        <f>(+B42-D42)/D42*100</f>
        <v>42.844451735441744</v>
      </c>
      <c r="G42" s="34"/>
      <c r="H42" s="34"/>
      <c r="I42" s="36">
        <v>19466395.6</v>
      </c>
      <c r="J42" s="36"/>
      <c r="K42" s="37">
        <v>16071125</v>
      </c>
      <c r="L42" s="34"/>
      <c r="M42" s="27">
        <f>(+I42-K42)/K42*100</f>
        <v>21.126527234403326</v>
      </c>
      <c r="N42" s="34"/>
      <c r="O42" s="34"/>
      <c r="P42" s="30">
        <v>9432259.92</v>
      </c>
      <c r="Q42" s="35"/>
      <c r="R42" s="30">
        <v>3052663</v>
      </c>
      <c r="S42" s="34"/>
      <c r="T42" s="27">
        <f>(+P42-R42)/R42*100</f>
        <v>208.98464455460692</v>
      </c>
      <c r="U42" s="34"/>
    </row>
    <row r="43" spans="1:21" ht="15" customHeight="1">
      <c r="A43" s="23"/>
      <c r="B43" s="30"/>
      <c r="C43" s="31"/>
      <c r="D43" s="32"/>
      <c r="E43" s="23"/>
      <c r="F43" s="27"/>
      <c r="G43" s="23"/>
      <c r="H43" s="23"/>
      <c r="I43" s="32"/>
      <c r="J43" s="32"/>
      <c r="K43" s="33"/>
      <c r="L43" s="23"/>
      <c r="M43" s="27"/>
      <c r="N43" s="23"/>
      <c r="O43" s="23"/>
      <c r="P43" s="30"/>
      <c r="Q43" s="31"/>
      <c r="R43" s="30"/>
      <c r="S43" s="23"/>
      <c r="T43" s="23"/>
      <c r="U43" s="23"/>
    </row>
    <row r="44" spans="1:21" ht="13.5" customHeight="1">
      <c r="A44" s="23" t="s">
        <v>20</v>
      </c>
      <c r="B44" s="30">
        <v>27113.87</v>
      </c>
      <c r="C44" s="31"/>
      <c r="D44" s="32">
        <v>13852</v>
      </c>
      <c r="E44" s="23"/>
      <c r="F44" s="27">
        <f>(+B44-D44)/D44*100</f>
        <v>95.7397487727404</v>
      </c>
      <c r="G44" s="23"/>
      <c r="H44" s="23"/>
      <c r="I44" s="32">
        <v>966674.84</v>
      </c>
      <c r="J44" s="32"/>
      <c r="K44" s="33">
        <v>983901</v>
      </c>
      <c r="L44" s="23"/>
      <c r="M44" s="27">
        <f>(+I44-K44)/K44*100</f>
        <v>-1.7508021640388651</v>
      </c>
      <c r="N44" s="23"/>
      <c r="O44" s="23"/>
      <c r="P44" s="30">
        <v>193143.57</v>
      </c>
      <c r="Q44" s="31"/>
      <c r="R44" s="30">
        <v>225306</v>
      </c>
      <c r="S44" s="23"/>
      <c r="T44" s="27">
        <f>(+P44-R44)/R44*100</f>
        <v>-14.274999334238766</v>
      </c>
      <c r="U44" s="23"/>
    </row>
    <row r="45" spans="1:21" ht="15" customHeight="1">
      <c r="A45" s="23"/>
      <c r="B45" s="30"/>
      <c r="C45" s="31"/>
      <c r="D45" s="32"/>
      <c r="E45" s="23"/>
      <c r="F45" s="27"/>
      <c r="G45" s="23"/>
      <c r="H45" s="23"/>
      <c r="I45" s="32"/>
      <c r="J45" s="32"/>
      <c r="K45" s="33"/>
      <c r="L45" s="23"/>
      <c r="M45" s="27"/>
      <c r="N45" s="23"/>
      <c r="O45" s="23"/>
      <c r="P45" s="30"/>
      <c r="Q45" s="31"/>
      <c r="R45" s="30"/>
      <c r="S45" s="23"/>
      <c r="T45" s="23"/>
      <c r="U45" s="23"/>
    </row>
    <row r="46" spans="1:21" s="38" customFormat="1" ht="13.5" customHeight="1">
      <c r="A46" s="34" t="s">
        <v>29</v>
      </c>
      <c r="B46" s="32">
        <v>4010616.84</v>
      </c>
      <c r="C46" s="35"/>
      <c r="D46" s="32">
        <v>2002323</v>
      </c>
      <c r="E46" s="39"/>
      <c r="F46" s="40">
        <f>(+B46-D46)/D46*100</f>
        <v>100.29819564575743</v>
      </c>
      <c r="G46" s="34"/>
      <c r="H46" s="34"/>
      <c r="I46" s="41">
        <v>33568364.29</v>
      </c>
      <c r="J46" s="36"/>
      <c r="K46" s="42">
        <v>48196569</v>
      </c>
      <c r="L46" s="34"/>
      <c r="M46" s="40">
        <f>(+I46-K46)/K46*100</f>
        <v>-30.3511328991074</v>
      </c>
      <c r="N46" s="34"/>
      <c r="O46" s="34"/>
      <c r="P46" s="41">
        <v>32814867.52</v>
      </c>
      <c r="Q46" s="35"/>
      <c r="R46" s="41">
        <v>20226201</v>
      </c>
      <c r="S46" s="34"/>
      <c r="T46" s="40">
        <f>(+P46-R46)/R46*100</f>
        <v>62.23940185307166</v>
      </c>
      <c r="U46" s="34"/>
    </row>
    <row r="47" spans="1:21" ht="13.5" customHeight="1">
      <c r="A47" s="23"/>
      <c r="B47" s="43"/>
      <c r="C47" s="31"/>
      <c r="D47" s="44"/>
      <c r="E47" s="23"/>
      <c r="F47" s="45"/>
      <c r="G47" s="23"/>
      <c r="H47" s="23"/>
      <c r="I47" s="31"/>
      <c r="J47" s="32"/>
      <c r="K47" s="31"/>
      <c r="L47" s="23"/>
      <c r="M47" s="46"/>
      <c r="N47" s="23"/>
      <c r="O47" s="23"/>
      <c r="P47" s="31"/>
      <c r="Q47" s="31"/>
      <c r="R47" s="31"/>
      <c r="S47" s="23"/>
      <c r="T47" s="23"/>
      <c r="U47" s="23"/>
    </row>
    <row r="48" spans="1:21" ht="13.5" customHeight="1">
      <c r="A48" s="47"/>
      <c r="B48" s="48"/>
      <c r="C48" s="31"/>
      <c r="D48" s="31"/>
      <c r="E48" s="23"/>
      <c r="F48" s="23"/>
      <c r="G48" s="23"/>
      <c r="H48" s="23"/>
      <c r="I48" s="31"/>
      <c r="J48" s="32"/>
      <c r="K48" s="31"/>
      <c r="L48" s="23"/>
      <c r="M48" s="23"/>
      <c r="N48" s="23"/>
      <c r="O48" s="23"/>
      <c r="P48" s="31"/>
      <c r="Q48" s="31"/>
      <c r="R48" s="31"/>
      <c r="S48" s="23"/>
      <c r="T48" s="23"/>
      <c r="U48" s="23"/>
    </row>
    <row r="49" spans="1:21" ht="16.5">
      <c r="A49" s="49" t="s">
        <v>26</v>
      </c>
      <c r="B49" s="50">
        <v>791895016</v>
      </c>
      <c r="C49" s="51"/>
      <c r="D49" s="50">
        <f>SUM(D20:D46)</f>
        <v>893785112</v>
      </c>
      <c r="E49" s="34"/>
      <c r="F49" s="40">
        <f>(B49-D49)/D49*100</f>
        <v>-11.399842605568038</v>
      </c>
      <c r="G49" s="34" t="s">
        <v>11</v>
      </c>
      <c r="H49" s="34"/>
      <c r="I49" s="50">
        <f>SUM(I20:I46)</f>
        <v>8891673581.180002</v>
      </c>
      <c r="J49" s="52"/>
      <c r="K49" s="50">
        <f>SUM(K20:K46)</f>
        <v>9262272573</v>
      </c>
      <c r="L49" s="34"/>
      <c r="M49" s="40">
        <f>(I49-K49)/K49*100</f>
        <v>-4.001166980340363</v>
      </c>
      <c r="N49" s="34" t="s">
        <v>11</v>
      </c>
      <c r="O49" s="34"/>
      <c r="P49" s="50">
        <f>SUM(P20:P46)</f>
        <v>2604309791.140001</v>
      </c>
      <c r="Q49" s="51"/>
      <c r="R49" s="50">
        <f>SUM(R20:R46)</f>
        <v>2949023319</v>
      </c>
      <c r="S49" s="34"/>
      <c r="T49" s="40">
        <f>(+P49-R49)/R49*100</f>
        <v>-11.689074333155492</v>
      </c>
      <c r="U49" s="23" t="s">
        <v>11</v>
      </c>
    </row>
    <row r="50" spans="1:21" ht="13.5" customHeight="1">
      <c r="A50" s="49"/>
      <c r="B50" s="53"/>
      <c r="C50" s="31"/>
      <c r="D50" s="36"/>
      <c r="E50" s="23"/>
      <c r="F50" s="45"/>
      <c r="G50" s="23"/>
      <c r="H50" s="23"/>
      <c r="I50" s="36"/>
      <c r="J50" s="32"/>
      <c r="K50" s="36"/>
      <c r="L50" s="23"/>
      <c r="M50" s="45"/>
      <c r="N50" s="23"/>
      <c r="O50" s="23"/>
      <c r="P50" s="36"/>
      <c r="Q50" s="31"/>
      <c r="R50" s="36"/>
      <c r="S50" s="23"/>
      <c r="T50" s="45"/>
      <c r="U50" s="23"/>
    </row>
    <row r="51" spans="1:21" ht="13.5" customHeight="1">
      <c r="A51" s="23" t="s">
        <v>27</v>
      </c>
      <c r="B51" s="54">
        <v>162607537.37</v>
      </c>
      <c r="C51" s="31"/>
      <c r="D51" s="54">
        <v>67225990</v>
      </c>
      <c r="E51" s="23"/>
      <c r="F51" s="40">
        <f>(+B51-D51)/D51*100</f>
        <v>141.88195275368946</v>
      </c>
      <c r="G51" s="23"/>
      <c r="H51" s="23"/>
      <c r="I51" s="54">
        <v>1440889669</v>
      </c>
      <c r="J51" s="32"/>
      <c r="K51" s="42">
        <v>1258398181</v>
      </c>
      <c r="L51" s="23"/>
      <c r="M51" s="40">
        <f>(+I51-K51)/K51*100</f>
        <v>14.501887459419333</v>
      </c>
      <c r="N51" s="23"/>
      <c r="O51" s="23"/>
      <c r="P51" s="54">
        <v>550029698</v>
      </c>
      <c r="Q51" s="31"/>
      <c r="R51" s="54">
        <v>374900604</v>
      </c>
      <c r="S51" s="23"/>
      <c r="T51" s="40">
        <f>(+P51-R51)/R51*100</f>
        <v>46.713473419744076</v>
      </c>
      <c r="U51" s="23"/>
    </row>
    <row r="52" spans="2:21" ht="13.5" customHeight="1">
      <c r="B52" s="55"/>
      <c r="C52" s="31"/>
      <c r="D52" s="35"/>
      <c r="E52" s="23"/>
      <c r="F52" s="45"/>
      <c r="G52" s="23"/>
      <c r="H52" s="23"/>
      <c r="I52" s="35"/>
      <c r="J52" s="32"/>
      <c r="K52" s="35"/>
      <c r="L52" s="23"/>
      <c r="M52" s="45"/>
      <c r="N52" s="23"/>
      <c r="O52" s="23"/>
      <c r="P52" s="35"/>
      <c r="Q52" s="31"/>
      <c r="R52" s="35"/>
      <c r="S52" s="23"/>
      <c r="T52" s="23"/>
      <c r="U52" s="23"/>
    </row>
    <row r="53" spans="1:21" ht="18" customHeight="1" thickBot="1">
      <c r="A53" s="47" t="s">
        <v>28</v>
      </c>
      <c r="B53" s="56">
        <f>+B49-B51</f>
        <v>629287478.63</v>
      </c>
      <c r="C53" s="25"/>
      <c r="D53" s="56">
        <f>+D49-D51</f>
        <v>826559122</v>
      </c>
      <c r="E53" s="23"/>
      <c r="F53" s="57">
        <f>(+B53-D53)/D53*100</f>
        <v>-23.86661015762161</v>
      </c>
      <c r="G53" s="23" t="s">
        <v>11</v>
      </c>
      <c r="H53" s="23"/>
      <c r="I53" s="56">
        <f>+I49-I51</f>
        <v>7450783912.180002</v>
      </c>
      <c r="J53" s="28"/>
      <c r="K53" s="56">
        <f>+K49-K51</f>
        <v>8003874392</v>
      </c>
      <c r="L53" s="23"/>
      <c r="M53" s="57">
        <f>(+I53-K53)/K53*100</f>
        <v>-6.910284353947641</v>
      </c>
      <c r="N53" s="23" t="s">
        <v>11</v>
      </c>
      <c r="O53" s="23"/>
      <c r="P53" s="56">
        <f>+P49-P51</f>
        <v>2054280093.1400008</v>
      </c>
      <c r="Q53" s="25"/>
      <c r="R53" s="56">
        <f>+R49-R51</f>
        <v>2574122715</v>
      </c>
      <c r="S53" s="23"/>
      <c r="T53" s="57">
        <f>(+P53-R53)/R53*100</f>
        <v>-20.19494326477746</v>
      </c>
      <c r="U53" s="23" t="s">
        <v>11</v>
      </c>
    </row>
    <row r="54" spans="1:21" ht="13.5" customHeight="1" thickTop="1">
      <c r="A54" s="47"/>
      <c r="B54" s="55"/>
      <c r="C54" s="23"/>
      <c r="D54" s="34"/>
      <c r="E54" s="23"/>
      <c r="F54" s="45"/>
      <c r="G54" s="23"/>
      <c r="H54" s="23"/>
      <c r="I54" s="34"/>
      <c r="J54" s="23"/>
      <c r="K54" s="34"/>
      <c r="L54" s="23"/>
      <c r="M54" s="45"/>
      <c r="N54" s="23"/>
      <c r="O54" s="23"/>
      <c r="P54" s="34"/>
      <c r="Q54" s="23"/>
      <c r="R54" s="34"/>
      <c r="S54" s="23"/>
      <c r="T54" s="45"/>
      <c r="U54" s="23"/>
    </row>
    <row r="55" ht="13.5" customHeight="1"/>
    <row r="56" ht="13.5" customHeight="1">
      <c r="A56" s="4" t="s">
        <v>25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>
      <c r="A65" s="58" t="s">
        <v>35</v>
      </c>
    </row>
    <row r="66" ht="13.5" customHeight="1">
      <c r="A66" s="4" t="s">
        <v>31</v>
      </c>
    </row>
    <row r="67" spans="1:17" ht="13.5" customHeight="1">
      <c r="A67" s="4" t="s">
        <v>30</v>
      </c>
      <c r="G67" s="59"/>
      <c r="L67" s="59"/>
      <c r="Q67" s="59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6" spans="2:17" ht="13.5" customHeight="1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ht="13.5" customHeight="1">
      <c r="A77" s="61"/>
    </row>
    <row r="78" ht="13.5" customHeight="1"/>
    <row r="79" ht="13.5" customHeight="1"/>
    <row r="80" ht="16.5">
      <c r="A80" s="61"/>
    </row>
  </sheetData>
  <sheetProtection/>
  <mergeCells count="6">
    <mergeCell ref="P17:R17"/>
    <mergeCell ref="A11:U11"/>
    <mergeCell ref="A9:U9"/>
    <mergeCell ref="A10:U10"/>
    <mergeCell ref="A12:U12"/>
    <mergeCell ref="A13:U13"/>
  </mergeCells>
  <printOptions/>
  <pageMargins left="0.5" right="0.5" top="1" bottom="0.5" header="0.5" footer="0.5"/>
  <pageSetup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McQuary, Pamela</dc:creator>
  <cp:keywords/>
  <dc:description/>
  <cp:lastModifiedBy>McQuaP</cp:lastModifiedBy>
  <cp:lastPrinted>2009-07-01T14:45:49Z</cp:lastPrinted>
  <dcterms:created xsi:type="dcterms:W3CDTF">1999-11-01T21:25:47Z</dcterms:created>
  <dcterms:modified xsi:type="dcterms:W3CDTF">2013-12-19T22:22:16Z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